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T600 Data" sheetId="2" state="visible" r:id="rId2"/>
  </sheets>
  <definedNames>
    <definedName name="_xlnm.Print_Titles" localSheetId="1">'CT600 Data'!$5:$5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yyyy-mm-dd"/>
    <numFmt numFmtId="166" formatCode="£#,##0.00;(£#,##0.00);&quot;-&quot;"/>
    <numFmt numFmtId="167" formatCode="0.0%"/>
    <numFmt numFmtId="168" formatCode="0.00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color rgb="001F3864"/>
      <sz val="14"/>
    </font>
    <font>
      <name val="Arial"/>
      <i val="1"/>
      <color rgb="00404040"/>
      <sz val="10"/>
    </font>
    <font>
      <name val="Arial"/>
      <b val="1"/>
      <color rgb="001F3864"/>
      <sz val="10"/>
    </font>
    <font>
      <name val="Arial"/>
      <color rgb="00808080"/>
      <sz val="8"/>
    </font>
    <font>
      <name val="Arial"/>
      <sz val="10"/>
    </font>
    <font>
      <name val="Arial"/>
      <color rgb="00000000"/>
      <sz val="10"/>
    </font>
    <font>
      <name val="Arial"/>
      <color rgb="000000FF"/>
      <sz val="10"/>
    </font>
    <font>
      <name val="Arial"/>
      <i val="1"/>
      <color rgb="007F7F7F"/>
      <sz val="9"/>
    </font>
    <font>
      <name val="Arial"/>
      <b val="1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  <fill>
      <patternFill patternType="solid">
        <fgColor rgb="00F2F2F2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5" borderId="1" pivotButton="0" quotePrefix="0" xfId="0"/>
    <xf numFmtId="0" fontId="0" fillId="4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applyAlignment="1" pivotButton="0" quotePrefix="0" xfId="0">
      <alignment vertical="center"/>
    </xf>
    <xf numFmtId="0" fontId="4" fillId="3" borderId="0" applyAlignment="1" pivotButton="0" quotePrefix="0" xfId="0">
      <alignment vertical="center"/>
    </xf>
    <xf numFmtId="0" fontId="0" fillId="3" borderId="0" applyAlignment="1" pivotButton="0" quotePrefix="0" xfId="0">
      <alignment vertical="top" wrapText="1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7" fillId="4" borderId="1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49" fontId="8" fillId="5" borderId="1" applyAlignment="1" applyProtection="1" pivotButton="0" quotePrefix="0" xfId="0">
      <alignment vertical="center"/>
      <protection locked="0" hidden="0"/>
    </xf>
    <xf numFmtId="49" fontId="9" fillId="0" borderId="0" applyAlignment="1" pivotButton="0" quotePrefix="0" xfId="0">
      <alignment vertical="center"/>
    </xf>
    <xf numFmtId="164" fontId="8" fillId="5" borderId="1" applyAlignment="1" applyProtection="1" pivotButton="0" quotePrefix="0" xfId="0">
      <alignment vertical="center"/>
      <protection locked="0" hidden="0"/>
    </xf>
    <xf numFmtId="164" fontId="9" fillId="0" borderId="0" applyAlignment="1" pivotButton="0" quotePrefix="0" xfId="0">
      <alignment vertical="center"/>
    </xf>
    <xf numFmtId="1" fontId="7" fillId="4" borderId="1" applyAlignment="1" pivotButton="0" quotePrefix="0" xfId="0">
      <alignment vertical="center"/>
    </xf>
    <xf numFmtId="1" fontId="8" fillId="5" borderId="1" applyAlignment="1" applyProtection="1" pivotButton="0" quotePrefix="0" xfId="0">
      <alignment vertical="center"/>
      <protection locked="0" hidden="0"/>
    </xf>
    <xf numFmtId="1" fontId="9" fillId="0" borderId="0" applyAlignment="1" pivotButton="0" quotePrefix="0" xfId="0">
      <alignment vertical="center"/>
    </xf>
    <xf numFmtId="0" fontId="8" fillId="5" borderId="1" applyAlignment="1" applyProtection="1" pivotButton="0" quotePrefix="0" xfId="0">
      <alignment vertical="center"/>
      <protection locked="0" hidden="0"/>
    </xf>
    <xf numFmtId="0" fontId="9" fillId="0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  <xf numFmtId="166" fontId="8" fillId="5" borderId="1" applyAlignment="1" applyProtection="1" pivotButton="0" quotePrefix="0" xfId="0">
      <alignment vertical="center"/>
      <protection locked="0" hidden="0"/>
    </xf>
    <xf numFmtId="166" fontId="9" fillId="0" borderId="0" applyAlignment="1" pivotButton="0" quotePrefix="0" xfId="0">
      <alignment vertical="center"/>
    </xf>
    <xf numFmtId="166" fontId="7" fillId="4" borderId="1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166" fontId="10" fillId="4" borderId="1" applyAlignment="1" pivotButton="0" quotePrefix="0" xfId="0">
      <alignment vertical="center"/>
    </xf>
    <xf numFmtId="167" fontId="8" fillId="0" borderId="1" applyAlignment="1" applyProtection="1" pivotButton="0" quotePrefix="0" xfId="0">
      <alignment vertical="center"/>
      <protection locked="0" hidden="0"/>
    </xf>
    <xf numFmtId="166" fontId="8" fillId="0" borderId="1" applyAlignment="1" applyProtection="1" pivotButton="0" quotePrefix="0" xfId="0">
      <alignment vertical="center"/>
      <protection locked="0" hidden="0"/>
    </xf>
    <xf numFmtId="168" fontId="8" fillId="0" borderId="1" applyAlignment="1" applyProtection="1" pivotButton="0" quotePrefix="0" xfId="0">
      <alignment vertical="center"/>
      <protection locked="0" hidden="0"/>
    </xf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CBAD"/>
          <bgColor rgb="00F8CBAD"/>
        </patternFill>
      </fill>
    </dxf>
    <dxf>
      <font>
        <name val="Arial"/>
        <b val="1"/>
        <color rgb="007F6000"/>
      </font>
      <fill>
        <patternFill patternType="solid">
          <fgColor rgb="00FFE699"/>
          <b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Clients Assistant</author>
  </authors>
  <commentList>
    <comment ref="C68" authorId="0" shapeId="0">
      <text>
        <t>Source: HMRC corporation tax rates from 1 April 2023 (gov.uk/corporation-tax-rates).</t>
      </text>
    </comment>
    <comment ref="C69" authorId="0" shapeId="0">
      <text>
        <t>Source: HMRC corporation tax rates from 1 April 2023 (gov.uk/corporation-tax-rates).</t>
      </text>
    </comment>
    <comment ref="C70" authorId="0" shapeId="0">
      <text>
        <t>Source: HMRC corporation tax rates from 1 April 2023 (gov.uk/corporation-tax-rates).</t>
      </text>
    </comment>
    <comment ref="C71" authorId="0" shapeId="0">
      <text>
        <t>Source: HMRC corporation tax rates from 1 April 2023 (gov.uk/corporation-tax-rates).</t>
      </text>
    </comment>
    <comment ref="C72" authorId="0" shapeId="0">
      <text>
        <t>Source: HMRC corporation tax rates from 1 April 2023 (gov.uk/corporation-tax-rates).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1">
      <c r="B1" s="1" t="inlineStr">
        <is>
          <t>CT600 template for a property letting company: instructions</t>
        </is>
      </c>
    </row>
    <row r="2" ht="31" customHeight="1">
      <c r="B2" s="2" t="inlineStr">
        <is>
          <t>For a company whose bookkeeping is not done in Clients Assistant. The figures here create a CT600 return that Clients Assistant files with HMRC, with the accounts.</t>
        </is>
      </c>
    </row>
    <row r="3" ht="18" customHeight="1">
      <c r="B3" s="3" t="inlineStr"/>
    </row>
    <row r="4">
      <c r="B4" s="4" t="inlineStr">
        <is>
          <t>How to use it</t>
        </is>
      </c>
    </row>
    <row r="5" ht="18" customHeight="1">
      <c r="B5" s="3" t="inlineStr">
        <is>
          <t>1.  Use one copy of this workbook per company and per period of account (up to 18 months).</t>
        </is>
      </c>
    </row>
    <row r="6" ht="31" customHeight="1">
      <c r="B6" s="3" t="inlineStr">
        <is>
          <t>2.  Fill in the 'CT600 Data' sheet from the company's accounts for the period: its rents are its turnover.</t>
        </is>
      </c>
    </row>
    <row r="7" ht="31" customHeight="1">
      <c r="B7" s="3" t="inlineStr">
        <is>
          <t>3.  Set 'What the company does' to property in the company setup in Clients Assistant before importing.</t>
        </is>
      </c>
    </row>
    <row r="8" ht="31" customHeight="1">
      <c r="B8" s="3" t="inlineStr">
        <is>
          <t>4.  Mortgage and other loan interest goes in section 4: it is set against interest received, and any excess is a non-trade deficit set against total profits.</t>
        </is>
      </c>
    </row>
    <row r="9" ht="31" customHeight="1">
      <c r="B9" s="3" t="inlineStr">
        <is>
          <t>5.  Fill in the yellow cells. Enter amounts in pounds and pence as positive numbers, except a loss before tax, which is negative.</t>
        </is>
      </c>
    </row>
    <row r="10" ht="18" customHeight="1">
      <c r="B10" s="3" t="inlineStr">
        <is>
          <t>6.  Check that the 'difference' checks show nil and that nothing is highlighted red.</t>
        </is>
      </c>
    </row>
    <row r="11" ht="31" customHeight="1">
      <c r="B11" s="3" t="inlineStr">
        <is>
          <t>7.  In Clients Assistant, select the company, open Corporation Tax &gt; CT600 Returns and choose 'Import completed template'.</t>
        </is>
      </c>
    </row>
    <row r="12" ht="18" customHeight="1">
      <c r="B12" s="3" t="inlineStr">
        <is>
          <t>8.  Review the return, check the generated accounts and computation, then submit it to HMRC.</t>
        </is>
      </c>
    </row>
    <row r="13" ht="18" customHeight="1">
      <c r="B13" s="3" t="inlineStr"/>
    </row>
    <row r="14">
      <c r="B14" s="4" t="inlineStr">
        <is>
          <t>Legend</t>
        </is>
      </c>
    </row>
    <row r="15" ht="18" customHeight="1">
      <c r="A15" s="5" t="n"/>
      <c r="B15" s="3" t="inlineStr">
        <is>
          <t>Yellow cell, blue text: your input.</t>
        </is>
      </c>
    </row>
    <row r="16" ht="18" customHeight="1">
      <c r="A16" s="6" t="n"/>
      <c r="B16" s="3" t="inlineStr">
        <is>
          <t>Grey cell, black text: calculated, or fixed by the template (locked).</t>
        </is>
      </c>
    </row>
    <row r="17" ht="18" customHeight="1">
      <c r="A17" s="7" t="n"/>
      <c r="B17" s="3" t="inlineStr">
        <is>
          <t>Column A, small grey text: field code read by the importer. Do not change or delete it.</t>
        </is>
      </c>
    </row>
    <row r="18" ht="18" customHeight="1">
      <c r="B18" s="3" t="inlineStr"/>
    </row>
    <row r="19">
      <c r="B19" s="4" t="inlineStr">
        <is>
          <t>Notes</t>
        </is>
      </c>
    </row>
    <row r="20" ht="31" customHeight="1">
      <c r="B20" s="3" t="inlineStr">
        <is>
          <t>The company number and UTR must match the company selected in Clients Assistant; blank details there are filled in from the sheet.</t>
        </is>
      </c>
    </row>
    <row r="21" ht="31" customHeight="1">
      <c r="B21" s="3" t="inlineStr">
        <is>
          <t>Losses and deficits brought forward left blank keep the amounts Clients Assistant carried forward from the last return; enter 0 to clear them.</t>
        </is>
      </c>
    </row>
    <row r="22" ht="31" customHeight="1">
      <c r="B22" s="3" t="inlineStr">
        <is>
          <t>The estimated tax is a check for a period within one financial year. On import, Clients Assistant splits periods spanning 1 April and applies the correct rates, limits and marginal relief.</t>
        </is>
      </c>
    </row>
    <row r="23" ht="44" customHeight="1">
      <c r="B23" s="3" t="inlineStr">
        <is>
          <t>A period of account can be up to 18 months. Over 12 months, Clients Assistant splits it into two CT600 returns: the first 12 months and the remainder: enter the first 12 months' allowances, interest, gains and donations in the main sections, and the rest in the second-period section.</t>
        </is>
      </c>
    </row>
    <row r="24" ht="31" customHeight="1">
      <c r="B24" s="3" t="inlineStr">
        <is>
          <t>Loans to participators (CT600A) and advances to directors are entered in Clients Assistant after the import.</t>
        </is>
      </c>
    </row>
    <row r="25" ht="31" customHeight="1">
      <c r="B25" s="3" t="inlineStr">
        <is>
          <t>The sheets are protected (no password) so that formulas and field codes are not changed by accident. Use Review &gt; Unprotect Sheet if you need to.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9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50" customWidth="1" min="2" max="2"/>
    <col width="20" customWidth="1" min="3" max="3"/>
    <col width="56" customWidth="1" min="4" max="4"/>
    <col width="20" customWidth="1" min="5" max="5"/>
  </cols>
  <sheetData>
    <row r="1">
      <c r="B1" s="8" t="inlineStr">
        <is>
          <t>CT600 template: a property letting company</t>
        </is>
      </c>
    </row>
    <row r="2">
      <c r="B2" s="9" t="inlineStr">
        <is>
          <t>For a company whose business is letting property (a UK property business). One workbook per company per period of account.</t>
        </is>
      </c>
    </row>
    <row r="3">
      <c r="B3" s="9" t="inlineStr">
        <is>
          <t>Yellow cell, blue text = your input  ·  Grey cell = calculated or fixed  ·  Column A = field code read by the importer (do not change)</t>
        </is>
      </c>
    </row>
    <row r="5" ht="30" customHeight="1">
      <c r="A5" s="10" t="inlineStr">
        <is>
          <t>Field code (do not change)</t>
        </is>
      </c>
      <c r="B5" s="10" t="inlineStr">
        <is>
          <t>Item</t>
        </is>
      </c>
      <c r="C5" s="10" t="inlineStr">
        <is>
          <t>Your figures</t>
        </is>
      </c>
      <c r="D5" s="10" t="inlineStr">
        <is>
          <t>CT600 box / guidance</t>
        </is>
      </c>
      <c r="E5" s="10" t="inlineStr">
        <is>
          <t>Example</t>
        </is>
      </c>
    </row>
    <row r="6" ht="18" customHeight="1">
      <c r="A6" s="11" t="n"/>
      <c r="B6" s="12" t="inlineStr">
        <is>
          <t>1. Company and accounting period</t>
        </is>
      </c>
      <c r="C6" s="11" t="n"/>
      <c r="D6" s="13" t="n"/>
      <c r="E6" s="11" t="n"/>
    </row>
    <row r="7" ht="31" customHeight="1">
      <c r="A7" s="14" t="inlineStr">
        <is>
          <t>templateKind</t>
        </is>
      </c>
      <c r="B7" s="15" t="inlineStr">
        <is>
          <t>Template</t>
        </is>
      </c>
      <c r="C7" s="16" t="inlineStr">
        <is>
          <t>property</t>
        </is>
      </c>
      <c r="D7" s="3" t="inlineStr">
        <is>
          <t>This workbook is the template for a property letting company. Do not change.</t>
        </is>
      </c>
      <c r="E7" s="17" t="n"/>
    </row>
    <row r="8" ht="18" customHeight="1">
      <c r="A8" s="14" t="inlineStr">
        <is>
          <t>companyName</t>
        </is>
      </c>
      <c r="B8" s="15" t="inlineStr">
        <is>
          <t>Company name</t>
        </is>
      </c>
      <c r="C8" s="18" t="n"/>
      <c r="D8" s="3" t="inlineStr">
        <is>
          <t>As registered at Companies House.</t>
        </is>
      </c>
      <c r="E8" s="19" t="inlineStr">
        <is>
          <t>Example Lettings Ltd</t>
        </is>
      </c>
    </row>
    <row r="9" ht="18" customHeight="1">
      <c r="A9" s="14" t="inlineStr">
        <is>
          <t>companyNumber</t>
        </is>
      </c>
      <c r="B9" s="15" t="inlineStr">
        <is>
          <t>Company registration number</t>
        </is>
      </c>
      <c r="C9" s="18" t="n"/>
      <c r="D9" s="3" t="inlineStr">
        <is>
          <t>8 characters, keep leading zeros (e.g. 01234567, SC123456).</t>
        </is>
      </c>
      <c r="E9" s="19" t="inlineStr">
        <is>
          <t>01234567</t>
        </is>
      </c>
    </row>
    <row r="10" ht="18" customHeight="1">
      <c r="A10" s="14" t="inlineStr">
        <is>
          <t>utr</t>
        </is>
      </c>
      <c r="B10" s="15" t="inlineStr">
        <is>
          <t>Corporation Tax UTR</t>
        </is>
      </c>
      <c r="C10" s="18" t="n"/>
      <c r="D10" s="3" t="inlineStr">
        <is>
          <t>10 digits, from HMRC letters.</t>
        </is>
      </c>
      <c r="E10" s="19" t="inlineStr">
        <is>
          <t>1234567890</t>
        </is>
      </c>
    </row>
    <row r="11" ht="18" customHeight="1">
      <c r="A11" s="14" t="inlineStr">
        <is>
          <t>periodStart</t>
        </is>
      </c>
      <c r="B11" s="15" t="inlineStr">
        <is>
          <t>Period of account start</t>
        </is>
      </c>
      <c r="C11" s="20" t="n"/>
      <c r="D11" s="3" t="inlineStr">
        <is>
          <t>Start of the accounts period (CT600 box 30).</t>
        </is>
      </c>
      <c r="E11" s="21" t="n">
        <v>45383</v>
      </c>
    </row>
    <row r="12" ht="31" customHeight="1">
      <c r="A12" s="14" t="inlineStr">
        <is>
          <t>periodEnd</t>
        </is>
      </c>
      <c r="B12" s="15" t="inlineStr">
        <is>
          <t>Period of account end</t>
        </is>
      </c>
      <c r="C12" s="20" t="n"/>
      <c r="D12" s="3" t="inlineStr">
        <is>
          <t>Up to 18 months. Over 12 months is split into two CT600 returns on import.</t>
        </is>
      </c>
      <c r="E12" s="21" t="n">
        <v>45747</v>
      </c>
    </row>
    <row r="13" ht="31" customHeight="1">
      <c r="A13" s="17" t="n"/>
      <c r="B13" s="15" t="inlineStr">
        <is>
          <t>Days in period</t>
        </is>
      </c>
      <c r="C13" s="22">
        <f>IF(OR($C$11="",$C$12=""),0,$C$12-$C$11+1)</f>
        <v/>
      </c>
      <c r="D13" s="3" t="inlineStr">
        <is>
          <t>Amber: over 12 months (two returns). Red: over 18 months (not allowed).</t>
        </is>
      </c>
      <c r="E13" s="17" t="n"/>
    </row>
    <row r="14" ht="31" customHeight="1">
      <c r="A14" s="17" t="n"/>
      <c r="B14" s="15" t="inlineStr">
        <is>
          <t>CT600 returns needed</t>
        </is>
      </c>
      <c r="C14" s="22">
        <f>IF(OR($C$11="",$C$12=""),"",IF($C$12&gt;=EDATE($C$11,18),"Too long",IF($C$12&gt;=EDATE($C$11,12),2,1)))</f>
        <v/>
      </c>
      <c r="D14" s="3" t="inlineStr">
        <is>
          <t>2 = first 12 months, then the remainder. Fill in the second-period section for months 13 onwards.</t>
        </is>
      </c>
      <c r="E14" s="17" t="n"/>
    </row>
    <row r="15" ht="18" customHeight="1">
      <c r="A15" s="14" t="inlineStr">
        <is>
          <t>associatedCompanies</t>
        </is>
      </c>
      <c r="B15" s="15" t="inlineStr">
        <is>
          <t>Number of associated companies</t>
        </is>
      </c>
      <c r="C15" s="23" t="n"/>
      <c r="D15" s="3" t="inlineStr">
        <is>
          <t>Box 326. Divides the £50k/£250k limits.</t>
        </is>
      </c>
      <c r="E15" s="24" t="n">
        <v>0</v>
      </c>
    </row>
    <row r="16" ht="18" customHeight="1">
      <c r="A16" s="14" t="inlineStr">
        <is>
          <t>accountsFramework</t>
        </is>
      </c>
      <c r="B16" s="15" t="inlineStr">
        <is>
          <t>Accounts framework</t>
        </is>
      </c>
      <c r="C16" s="25" t="n"/>
      <c r="D16" s="3" t="inlineStr">
        <is>
          <t>FRS105 = micro-entity, FRS102-1A = small company.</t>
        </is>
      </c>
      <c r="E16" s="26" t="inlineStr">
        <is>
          <t>FRS105</t>
        </is>
      </c>
    </row>
    <row r="17" ht="31" customHeight="1">
      <c r="A17" s="14" t="inlineStr">
        <is>
          <t>businessActivity</t>
        </is>
      </c>
      <c r="B17" s="15" t="inlineStr">
        <is>
          <t>What the company does</t>
        </is>
      </c>
      <c r="C17" s="16" t="inlineStr">
        <is>
          <t>property</t>
        </is>
      </c>
      <c r="D17" s="3" t="inlineStr">
        <is>
          <t>Lets property (a UK property business). Set 'What the company does' to property in the company setup too.</t>
        </is>
      </c>
      <c r="E17" s="17" t="n"/>
    </row>
    <row r="18" ht="18" customHeight="1">
      <c r="A18" s="14" t="inlineStr">
        <is>
          <t>directorName</t>
        </is>
      </c>
      <c r="B18" s="15" t="inlineStr">
        <is>
          <t>Director signing the return and accounts</t>
        </is>
      </c>
      <c r="C18" s="18" t="n"/>
      <c r="D18" s="3" t="inlineStr">
        <is>
          <t>Name used for the CT600 declaration.</t>
        </is>
      </c>
      <c r="E18" s="19" t="inlineStr">
        <is>
          <t>Jane Smith</t>
        </is>
      </c>
    </row>
    <row r="19" ht="18" customHeight="1">
      <c r="A19" s="14" t="inlineStr">
        <is>
          <t>dateAccountsApproved</t>
        </is>
      </c>
      <c r="B19" s="15" t="inlineStr">
        <is>
          <t>Date accounts approved by the board</t>
        </is>
      </c>
      <c r="C19" s="20" t="n"/>
      <c r="D19" s="3" t="inlineStr">
        <is>
          <t>Shown on the balance sheet.</t>
        </is>
      </c>
      <c r="E19" s="21" t="n">
        <v>46006</v>
      </c>
    </row>
    <row r="20" ht="31" customHeight="1">
      <c r="A20" s="14" t="inlineStr">
        <is>
          <t>averageEmployees</t>
        </is>
      </c>
      <c r="B20" s="15" t="inlineStr">
        <is>
          <t>Average number of employees</t>
        </is>
      </c>
      <c r="C20" s="25" t="n"/>
      <c r="D20" s="3" t="inlineStr">
        <is>
          <t>Including directors; can be fractional, e.g. 1.5. Disclosure required in the accounts.</t>
        </is>
      </c>
      <c r="E20" s="26" t="n">
        <v>3</v>
      </c>
    </row>
    <row r="21" ht="18" customHeight="1">
      <c r="A21" s="17" t="n"/>
      <c r="B21" s="17" t="n"/>
      <c r="C21" s="17" t="n"/>
      <c r="D21" s="27" t="n"/>
      <c r="E21" s="17" t="n"/>
    </row>
    <row r="22" ht="18" customHeight="1">
      <c r="A22" s="11" t="n"/>
      <c r="B22" s="12" t="inlineStr">
        <is>
          <t>2. Profit and loss account</t>
        </is>
      </c>
      <c r="C22" s="11" t="n"/>
      <c r="D22" s="13" t="n"/>
      <c r="E22" s="11" t="n"/>
    </row>
    <row r="23" ht="18" customHeight="1">
      <c r="A23" s="14" t="inlineStr">
        <is>
          <t>turnover</t>
        </is>
      </c>
      <c r="B23" s="15" t="inlineStr">
        <is>
          <t>Rents receivable (turnover)</t>
        </is>
      </c>
      <c r="C23" s="28" t="n"/>
      <c r="D23" s="3" t="inlineStr">
        <is>
          <t>A letting company's rents are its turnover (CT600 box 145).</t>
        </is>
      </c>
      <c r="E23" s="29" t="n">
        <v>48000</v>
      </c>
    </row>
    <row r="24" ht="18" customHeight="1">
      <c r="A24" s="14" t="inlineStr">
        <is>
          <t>otherIncome</t>
        </is>
      </c>
      <c r="B24" s="15" t="inlineStr">
        <is>
          <t>Other income (incl. bank interest)</t>
        </is>
      </c>
      <c r="C24" s="28" t="n"/>
      <c r="D24" s="3" t="inlineStr">
        <is>
          <t>Enter as a positive amount.</t>
        </is>
      </c>
      <c r="E24" s="29" t="n">
        <v>300</v>
      </c>
    </row>
    <row r="25" ht="31" customHeight="1">
      <c r="A25" s="14" t="inlineStr">
        <is>
          <t>administrativeExpenses</t>
        </is>
      </c>
      <c r="B25" s="15" t="inlineStr">
        <is>
          <t>Administrative and other expenses</t>
        </is>
      </c>
      <c r="C25" s="28" t="n"/>
      <c r="D25" s="3" t="inlineStr">
        <is>
          <t>Letting costs, repairs, agent's fees, depreciation and mortgage interest. Enter as a positive amount.</t>
        </is>
      </c>
      <c r="E25" s="29" t="n">
        <v>22600</v>
      </c>
    </row>
    <row r="26" ht="18" customHeight="1">
      <c r="A26" s="17" t="n"/>
      <c r="B26" s="15" t="inlineStr">
        <is>
          <t>Profit per the lines above</t>
        </is>
      </c>
      <c r="C26" s="30">
        <f>$C$23-0+$C$24-$C$25</f>
        <v/>
      </c>
      <c r="D26" s="3" t="inlineStr"/>
      <c r="E26" s="17" t="n"/>
    </row>
    <row r="27" ht="18" customHeight="1">
      <c r="A27" s="14" t="inlineStr">
        <is>
          <t>profitBeforeTax</t>
        </is>
      </c>
      <c r="B27" s="15" t="inlineStr">
        <is>
          <t>Profit (loss) before tax</t>
        </is>
      </c>
      <c r="C27" s="28" t="n"/>
      <c r="D27" s="3" t="inlineStr">
        <is>
          <t>From the accounts. Enter a loss as a negative number.</t>
        </is>
      </c>
      <c r="E27" s="29" t="n">
        <v>25700</v>
      </c>
    </row>
    <row r="28" ht="18" customHeight="1">
      <c r="A28" s="17" t="n"/>
      <c r="B28" s="15" t="inlineStr">
        <is>
          <t>Check: difference (should be nil)</t>
        </is>
      </c>
      <c r="C28" s="30">
        <f>ROUND($C$27-$C$26,2)</f>
        <v/>
      </c>
      <c r="D28" s="3" t="inlineStr">
        <is>
          <t>Red if profit before tax does not agree with the lines above.</t>
        </is>
      </c>
      <c r="E28" s="17" t="n"/>
    </row>
    <row r="29" ht="18" customHeight="1">
      <c r="A29" s="17" t="n"/>
      <c r="B29" s="17" t="n"/>
      <c r="C29" s="17" t="n"/>
      <c r="D29" s="27" t="n"/>
      <c r="E29" s="17" t="n"/>
    </row>
    <row r="30" ht="18" customHeight="1">
      <c r="A30" s="11" t="n"/>
      <c r="B30" s="12" t="inlineStr">
        <is>
          <t>3. Balance sheet at the period end</t>
        </is>
      </c>
      <c r="C30" s="11" t="n"/>
      <c r="D30" s="13" t="n"/>
      <c r="E30" s="11" t="n"/>
    </row>
    <row r="31" ht="18" customHeight="1">
      <c r="A31" s="14" t="inlineStr">
        <is>
          <t>fixedAssets</t>
        </is>
      </c>
      <c r="B31" s="15" t="inlineStr">
        <is>
          <t>Fixed assets</t>
        </is>
      </c>
      <c r="C31" s="28" t="n"/>
      <c r="D31" s="3" t="inlineStr">
        <is>
          <t>Net book value, including the let properties.</t>
        </is>
      </c>
      <c r="E31" s="29" t="n">
        <v>420000</v>
      </c>
    </row>
    <row r="32" ht="18" customHeight="1">
      <c r="A32" s="14" t="inlineStr">
        <is>
          <t>currentAssets</t>
        </is>
      </c>
      <c r="B32" s="15" t="inlineStr">
        <is>
          <t>Current assets</t>
        </is>
      </c>
      <c r="C32" s="28" t="n"/>
      <c r="D32" s="3" t="inlineStr">
        <is>
          <t>Stock, debtors, cash at bank.</t>
        </is>
      </c>
      <c r="E32" s="29" t="n">
        <v>12500</v>
      </c>
    </row>
    <row r="33" ht="18" customHeight="1">
      <c r="A33" s="14" t="inlineStr">
        <is>
          <t>creditorsDueWithinOneYear</t>
        </is>
      </c>
      <c r="B33" s="15" t="inlineStr">
        <is>
          <t>Creditors: due within one year</t>
        </is>
      </c>
      <c r="C33" s="28" t="n"/>
      <c r="D33" s="3" t="inlineStr">
        <is>
          <t>Enter as a positive amount.</t>
        </is>
      </c>
      <c r="E33" s="29" t="n">
        <v>4200</v>
      </c>
    </row>
    <row r="34" ht="18" customHeight="1">
      <c r="A34" s="17" t="n"/>
      <c r="B34" s="15" t="inlineStr">
        <is>
          <t>Net current assets (liabilities)</t>
        </is>
      </c>
      <c r="C34" s="30">
        <f>$C$32-$C$33</f>
        <v/>
      </c>
      <c r="D34" s="3" t="inlineStr"/>
      <c r="E34" s="17" t="n"/>
    </row>
    <row r="35" ht="18" customHeight="1">
      <c r="A35" s="14" t="inlineStr">
        <is>
          <t>creditorsDueAfterOneYear</t>
        </is>
      </c>
      <c r="B35" s="15" t="inlineStr">
        <is>
          <t>Creditors: due after more than one year</t>
        </is>
      </c>
      <c r="C35" s="28" t="n"/>
      <c r="D35" s="3" t="inlineStr">
        <is>
          <t>E.g. the mortgages. Enter as a positive amount.</t>
        </is>
      </c>
      <c r="E35" s="29" t="n">
        <v>300000</v>
      </c>
    </row>
    <row r="36" ht="18" customHeight="1">
      <c r="A36" s="17" t="n"/>
      <c r="B36" s="31" t="inlineStr">
        <is>
          <t>Net assets</t>
        </is>
      </c>
      <c r="C36" s="32">
        <f>$C$31+$C$32-$C$33-$C$35</f>
        <v/>
      </c>
      <c r="D36" s="3" t="inlineStr"/>
      <c r="E36" s="17" t="n"/>
    </row>
    <row r="37" ht="18" customHeight="1">
      <c r="A37" s="14" t="inlineStr">
        <is>
          <t>shareCapital</t>
        </is>
      </c>
      <c r="B37" s="15" t="inlineStr">
        <is>
          <t>Called up share capital</t>
        </is>
      </c>
      <c r="C37" s="28" t="n"/>
      <c r="D37" s="3" t="inlineStr"/>
      <c r="E37" s="29" t="n">
        <v>100</v>
      </c>
    </row>
    <row r="38" ht="18" customHeight="1">
      <c r="A38" s="14" t="inlineStr">
        <is>
          <t>profitAndLossReserve</t>
        </is>
      </c>
      <c r="B38" s="15" t="inlineStr">
        <is>
          <t>Profit and loss reserve</t>
        </is>
      </c>
      <c r="C38" s="28" t="n"/>
      <c r="D38" s="3" t="inlineStr">
        <is>
          <t>Retained earnings at the period end.</t>
        </is>
      </c>
      <c r="E38" s="29" t="n">
        <v>128200</v>
      </c>
    </row>
    <row r="39" ht="18" customHeight="1">
      <c r="A39" s="17" t="n"/>
      <c r="B39" s="31" t="inlineStr">
        <is>
          <t>Capital and reserves</t>
        </is>
      </c>
      <c r="C39" s="32">
        <f>$C$37+$C$38</f>
        <v/>
      </c>
      <c r="D39" s="3" t="inlineStr"/>
      <c r="E39" s="17" t="n"/>
    </row>
    <row r="40" ht="18" customHeight="1">
      <c r="A40" s="17" t="n"/>
      <c r="B40" s="15" t="inlineStr">
        <is>
          <t>Check: difference (should be nil)</t>
        </is>
      </c>
      <c r="C40" s="30">
        <f>ROUND($C$36-$C$39,2)</f>
        <v/>
      </c>
      <c r="D40" s="3" t="inlineStr">
        <is>
          <t>Red if the balance sheet does not balance.</t>
        </is>
      </c>
      <c r="E40" s="17" t="n"/>
    </row>
    <row r="41" ht="18" customHeight="1">
      <c r="A41" s="17" t="n"/>
      <c r="B41" s="17" t="n"/>
      <c r="C41" s="17" t="n"/>
      <c r="D41" s="27" t="n"/>
      <c r="E41" s="17" t="n"/>
    </row>
    <row r="42" ht="18" customHeight="1">
      <c r="A42" s="11" t="n"/>
      <c r="B42" s="12" t="inlineStr">
        <is>
          <t>4. Tax adjustments</t>
        </is>
      </c>
      <c r="C42" s="11" t="n"/>
      <c r="D42" s="13" t="n"/>
      <c r="E42" s="11" t="n"/>
    </row>
    <row r="43" ht="18" customHeight="1">
      <c r="A43" s="14" t="inlineStr">
        <is>
          <t>depreciationAddBack</t>
        </is>
      </c>
      <c r="B43" s="15" t="inlineStr">
        <is>
          <t>Depreciation and amortisation</t>
        </is>
      </c>
      <c r="C43" s="28" t="n"/>
      <c r="D43" s="3" t="inlineStr">
        <is>
          <t>Added back: not deductible for tax.</t>
        </is>
      </c>
      <c r="E43" s="29" t="n">
        <v>1200</v>
      </c>
    </row>
    <row r="44" ht="31" customHeight="1">
      <c r="A44" s="14" t="inlineStr">
        <is>
          <t>disallowableExpenses</t>
        </is>
      </c>
      <c r="B44" s="15" t="inlineStr">
        <is>
          <t>Other disallowable expenses</t>
        </is>
      </c>
      <c r="C44" s="28" t="n"/>
      <c r="D44" s="3" t="inlineStr">
        <is>
          <t>Client entertaining, fines, penalties, etc. Not donations: they are added back automatically.</t>
        </is>
      </c>
      <c r="E44" s="29" t="n">
        <v>0</v>
      </c>
    </row>
    <row r="45" ht="31" customHeight="1">
      <c r="A45" s="14" t="inlineStr">
        <is>
          <t>nonTaxableIncome</t>
        </is>
      </c>
      <c r="B45" s="15" t="inlineStr">
        <is>
          <t>Non-taxable income in the accounts</t>
        </is>
      </c>
      <c r="C45" s="28" t="n"/>
      <c r="D45" s="3" t="inlineStr">
        <is>
          <t>E.g. a profit on selling fixed assets: deducted from the accounts profit. Not interest or dividends (below).</t>
        </is>
      </c>
      <c r="E45" s="29" t="n">
        <v>0</v>
      </c>
    </row>
    <row r="46" ht="44" customHeight="1">
      <c r="A46" s="14" t="inlineStr">
        <is>
          <t>nonTradingIncome</t>
        </is>
      </c>
      <c r="B46" s="15" t="inlineStr">
        <is>
          <t>Interest receivable (bank / loan interest)</t>
        </is>
      </c>
      <c r="C46" s="28" t="n"/>
      <c r="D46" s="3" t="inlineStr">
        <is>
          <t>Included in the accounts profit; taxed as non-trading income (CT600 box 170). For a period over 12 months: the first 12 months only.</t>
        </is>
      </c>
      <c r="E46" s="29" t="n">
        <v>300</v>
      </c>
    </row>
    <row r="47" ht="70" customHeight="1">
      <c r="A47" s="14" t="inlineStr">
        <is>
          <t>loanInterestPaid</t>
        </is>
      </c>
      <c r="B47" s="15" t="inlineStr">
        <is>
          <t>Mortgage and other loan interest</t>
        </is>
      </c>
      <c r="C47" s="28" t="n"/>
      <c r="D47" s="3" t="inlineStr">
        <is>
          <t>Included in the expenses. A company's mortgage interest is a non-trading loan debit: set against interest received, and any excess is a non-trade deficit (box 260) set against total profits. For a period over 12 months: the first 12 months only.</t>
        </is>
      </c>
      <c r="E47" s="29" t="n">
        <v>9000</v>
      </c>
    </row>
    <row r="48" ht="31" customHeight="1">
      <c r="A48" s="14" t="inlineStr">
        <is>
          <t>chargeableGains</t>
        </is>
      </c>
      <c r="B48" s="15" t="inlineStr">
        <is>
          <t>Chargeable gains</t>
        </is>
      </c>
      <c r="C48" s="28" t="n"/>
      <c r="D48" s="3" t="inlineStr">
        <is>
          <t>CT600 box 210, e.g. selling a property. For a period over 12 months: the first 12 months only.</t>
        </is>
      </c>
      <c r="E48" s="29" t="n">
        <v>0</v>
      </c>
    </row>
    <row r="49" ht="44" customHeight="1">
      <c r="A49" s="14" t="inlineStr">
        <is>
          <t>nonTradeDeficitsBroughtForward</t>
        </is>
      </c>
      <c r="B49" s="15" t="inlineStr">
        <is>
          <t>Non-trade deficits brought forward</t>
        </is>
      </c>
      <c r="C49" s="28" t="n"/>
      <c r="D49" s="3" t="inlineStr">
        <is>
          <t>CT600 box 263: earlier periods' interest paid in excess of interest received, not yet used. Left blank, the last return's amount is used.</t>
        </is>
      </c>
      <c r="E49" s="29" t="n">
        <v>0</v>
      </c>
    </row>
    <row r="50" ht="31" customHeight="1">
      <c r="A50" s="14" t="inlineStr">
        <is>
          <t>qualifyingDonations</t>
        </is>
      </c>
      <c r="B50" s="15" t="inlineStr">
        <is>
          <t>Qualifying charitable donations</t>
        </is>
      </c>
      <c r="C50" s="28" t="n"/>
      <c r="D50" s="3" t="inlineStr">
        <is>
          <t>Paid to charities: deducted from total profits (CT600 box 305). For a period over 12 months: the first 12 months only.</t>
        </is>
      </c>
      <c r="E50" s="29" t="n">
        <v>0</v>
      </c>
    </row>
    <row r="51" ht="44" customHeight="1">
      <c r="A51" s="14" t="inlineStr">
        <is>
          <t>exemptDistributions</t>
        </is>
      </c>
      <c r="B51" s="15" t="inlineStr">
        <is>
          <t>Dividends received (exempt distributions)</t>
        </is>
      </c>
      <c r="C51" s="28" t="n"/>
      <c r="D51" s="3" t="inlineStr">
        <is>
          <t>Included in the accounts profit: not taxed, but they count towards the rate limits. For a period over 12 months: the first 12 months only.</t>
        </is>
      </c>
      <c r="E51" s="29" t="n">
        <v>0</v>
      </c>
    </row>
    <row r="52" ht="18" customHeight="1">
      <c r="A52" s="17" t="n"/>
      <c r="B52" s="17" t="n"/>
      <c r="C52" s="17" t="n"/>
      <c r="D52" s="27" t="n"/>
      <c r="E52" s="17" t="n"/>
    </row>
    <row r="53" ht="18" customHeight="1">
      <c r="A53" s="11" t="n"/>
      <c r="B53" s="12" t="inlineStr">
        <is>
          <t>5. Letting allowances and losses</t>
        </is>
      </c>
      <c r="C53" s="11" t="n"/>
      <c r="D53" s="13" t="n"/>
      <c r="E53" s="11" t="n"/>
    </row>
    <row r="54" ht="31" customHeight="1">
      <c r="A54" s="14" t="inlineStr">
        <is>
          <t>propertyCapitalAllowances</t>
        </is>
      </c>
      <c r="B54" s="15" t="inlineStr">
        <is>
          <t>Property capital allowances</t>
        </is>
      </c>
      <c r="C54" s="28" t="n"/>
      <c r="D54" s="3" t="inlineStr">
        <is>
          <t>E.g. plant in commercial property; none for items in a let home. For a period over 12 months: the first 12 months only.</t>
        </is>
      </c>
      <c r="E54" s="29" t="n">
        <v>0</v>
      </c>
    </row>
    <row r="55" ht="31" customHeight="1">
      <c r="A55" s="14" t="inlineStr">
        <is>
          <t>replacementDomesticItems</t>
        </is>
      </c>
      <c r="B55" s="15" t="inlineStr">
        <is>
          <t>Replacement of domestic items relief</t>
        </is>
      </c>
      <c r="C55" s="28" t="n"/>
      <c r="D55" s="3" t="inlineStr">
        <is>
          <t>Replacing furniture, appliances and furnishings in let homes. For a period over 12 months: the first 12 months only.</t>
        </is>
      </c>
      <c r="E55" s="29" t="n">
        <v>800</v>
      </c>
    </row>
    <row r="56" ht="31" customHeight="1">
      <c r="A56" s="14" t="inlineStr">
        <is>
          <t>propertyLossesBroughtForward</t>
        </is>
      </c>
      <c r="B56" s="15" t="inlineStr">
        <is>
          <t>Property losses brought forward</t>
        </is>
      </c>
      <c r="C56" s="28" t="n"/>
      <c r="D56" s="3" t="inlineStr">
        <is>
          <t>Set against total profits (CT600 box 250). Left blank, the last return's amount is used.</t>
        </is>
      </c>
      <c r="E56" s="29" t="n">
        <v>0</v>
      </c>
    </row>
    <row r="57" ht="18" customHeight="1">
      <c r="A57" s="17" t="n"/>
      <c r="B57" s="17" t="n"/>
      <c r="C57" s="17" t="n"/>
      <c r="D57" s="27" t="n"/>
      <c r="E57" s="17" t="n"/>
    </row>
    <row r="58" ht="18" customHeight="1">
      <c r="A58" s="11" t="n"/>
      <c r="B58" s="12" t="inlineStr">
        <is>
          <t>6. Second accounting period: only if the period of account is over 12 months</t>
        </is>
      </c>
      <c r="C58" s="11" t="n"/>
      <c r="D58" s="13" t="n"/>
      <c r="E58" s="11" t="n"/>
    </row>
    <row r="59" ht="18" customHeight="1">
      <c r="A59" s="14" t="inlineStr">
        <is>
          <t>nonTradingIncomePeriod2</t>
        </is>
      </c>
      <c r="B59" s="15" t="inlineStr">
        <is>
          <t>Interest receivable (months 13 onwards)</t>
        </is>
      </c>
      <c r="C59" s="28" t="n"/>
      <c r="D59" s="3" t="inlineStr">
        <is>
          <t>Interest arising in the second period.</t>
        </is>
      </c>
      <c r="E59" s="29" t="n">
        <v>0</v>
      </c>
    </row>
    <row r="60" ht="18" customHeight="1">
      <c r="A60" s="14" t="inlineStr">
        <is>
          <t>loanInterestPaidPeriod2</t>
        </is>
      </c>
      <c r="B60" s="15" t="inlineStr">
        <is>
          <t>Loan interest paid (months 13 onwards)</t>
        </is>
      </c>
      <c r="C60" s="28" t="n"/>
      <c r="D60" s="3" t="inlineStr">
        <is>
          <t>Interest arising in the second period.</t>
        </is>
      </c>
      <c r="E60" s="29" t="n">
        <v>0</v>
      </c>
    </row>
    <row r="61" ht="18" customHeight="1">
      <c r="A61" s="14" t="inlineStr">
        <is>
          <t>chargeableGainsPeriod2</t>
        </is>
      </c>
      <c r="B61" s="15" t="inlineStr">
        <is>
          <t>Chargeable gains (months 13 onwards)</t>
        </is>
      </c>
      <c r="C61" s="28" t="n"/>
      <c r="D61" s="3" t="inlineStr">
        <is>
          <t>Disposals in the second period.</t>
        </is>
      </c>
      <c r="E61" s="29" t="n">
        <v>0</v>
      </c>
    </row>
    <row r="62" ht="18" customHeight="1">
      <c r="A62" s="14" t="inlineStr">
        <is>
          <t>qualifyingDonationsPeriod2</t>
        </is>
      </c>
      <c r="B62" s="15" t="inlineStr">
        <is>
          <t>Qualifying charitable donations (months 13 onwards)</t>
        </is>
      </c>
      <c r="C62" s="28" t="n"/>
      <c r="D62" s="3" t="inlineStr">
        <is>
          <t>Donations paid in the second period.</t>
        </is>
      </c>
      <c r="E62" s="29" t="n">
        <v>0</v>
      </c>
    </row>
    <row r="63" ht="18" customHeight="1">
      <c r="A63" s="14" t="inlineStr">
        <is>
          <t>exemptDistributionsPeriod2</t>
        </is>
      </c>
      <c r="B63" s="15" t="inlineStr">
        <is>
          <t>Dividends received (months 13 onwards)</t>
        </is>
      </c>
      <c r="C63" s="28" t="n"/>
      <c r="D63" s="3" t="inlineStr">
        <is>
          <t>Received in the second period.</t>
        </is>
      </c>
      <c r="E63" s="29" t="n">
        <v>0</v>
      </c>
    </row>
    <row r="64" ht="18" customHeight="1">
      <c r="A64" s="14" t="inlineStr">
        <is>
          <t>propertyCapitalAllowancesPeriod2</t>
        </is>
      </c>
      <c r="B64" s="15" t="inlineStr">
        <is>
          <t>Property capital allowances (months 13 onwards)</t>
        </is>
      </c>
      <c r="C64" s="28" t="n"/>
      <c r="D64" s="3" t="inlineStr">
        <is>
          <t>Based on spending in the second period.</t>
        </is>
      </c>
      <c r="E64" s="29" t="n">
        <v>0</v>
      </c>
    </row>
    <row r="65" ht="18" customHeight="1">
      <c r="A65" s="14" t="inlineStr">
        <is>
          <t>replacementDomesticItemsPeriod2</t>
        </is>
      </c>
      <c r="B65" s="15" t="inlineStr">
        <is>
          <t>Replacement of domestic items relief (months 13 onwards)</t>
        </is>
      </c>
      <c r="C65" s="28" t="n"/>
      <c r="D65" s="3" t="inlineStr">
        <is>
          <t>Replacements in the second period.</t>
        </is>
      </c>
      <c r="E65" s="29" t="n">
        <v>0</v>
      </c>
    </row>
    <row r="66" ht="18" customHeight="1">
      <c r="A66" s="17" t="n"/>
      <c r="B66" s="17" t="n"/>
      <c r="C66" s="17" t="n"/>
      <c r="D66" s="27" t="n"/>
      <c r="E66" s="17" t="n"/>
    </row>
    <row r="67" ht="18" customHeight="1">
      <c r="A67" s="11" t="n"/>
      <c r="B67" s="12" t="inlineStr">
        <is>
          <t>7. Rates used in the estimate (FY2023 onwards)</t>
        </is>
      </c>
      <c r="C67" s="11" t="n"/>
      <c r="D67" s="13" t="n"/>
      <c r="E67" s="11" t="n"/>
    </row>
    <row r="68" ht="31" customHeight="1">
      <c r="A68" s="17" t="n"/>
      <c r="B68" s="15" t="inlineStr">
        <is>
          <t>Small profits rate</t>
        </is>
      </c>
      <c r="C68" s="33" t="n">
        <v>0.19</v>
      </c>
      <c r="D68" s="3" t="inlineStr">
        <is>
          <t>Profits up to the lower limit. Also the flat rate before 1 April 2023.</t>
        </is>
      </c>
      <c r="E68" s="17" t="n"/>
    </row>
    <row r="69" ht="18" customHeight="1">
      <c r="A69" s="17" t="n"/>
      <c r="B69" s="15" t="inlineStr">
        <is>
          <t>Main rate</t>
        </is>
      </c>
      <c r="C69" s="33" t="n">
        <v>0.25</v>
      </c>
      <c r="D69" s="3" t="inlineStr">
        <is>
          <t>Profits above the upper limit.</t>
        </is>
      </c>
      <c r="E69" s="17" t="n"/>
    </row>
    <row r="70" ht="18" customHeight="1">
      <c r="A70" s="17" t="n"/>
      <c r="B70" s="15" t="inlineStr">
        <is>
          <t>Lower limit (12 months)</t>
        </is>
      </c>
      <c r="C70" s="34" t="n">
        <v>50000</v>
      </c>
      <c r="D70" s="3" t="inlineStr">
        <is>
          <t>Reduced for short periods and associated companies.</t>
        </is>
      </c>
      <c r="E70" s="17" t="n"/>
    </row>
    <row r="71" ht="18" customHeight="1">
      <c r="A71" s="17" t="n"/>
      <c r="B71" s="15" t="inlineStr">
        <is>
          <t>Upper limit (12 months)</t>
        </is>
      </c>
      <c r="C71" s="34" t="n">
        <v>250000</v>
      </c>
      <c r="D71" s="3" t="inlineStr">
        <is>
          <t>Reduced for short periods and associated companies.</t>
        </is>
      </c>
      <c r="E71" s="17" t="n"/>
    </row>
    <row r="72" ht="18" customHeight="1">
      <c r="A72" s="17" t="n"/>
      <c r="B72" s="15" t="inlineStr">
        <is>
          <t>Marginal relief fraction</t>
        </is>
      </c>
      <c r="C72" s="35" t="n">
        <v>0.015</v>
      </c>
      <c r="D72" s="3" t="inlineStr">
        <is>
          <t>3/200.</t>
        </is>
      </c>
      <c r="E72" s="17" t="n"/>
    </row>
    <row r="73" ht="18" customHeight="1">
      <c r="A73" s="17" t="n"/>
      <c r="B73" s="17" t="n"/>
      <c r="C73" s="17" t="n"/>
      <c r="D73" s="27" t="n"/>
      <c r="E73" s="17" t="n"/>
    </row>
    <row r="74" ht="18" customHeight="1">
      <c r="A74" s="11" t="n"/>
      <c r="B74" s="12" t="inlineStr">
        <is>
          <t>8. Estimated tax computation (a check only; Clients Assistant recalculates on import)</t>
        </is>
      </c>
      <c r="C74" s="11" t="n"/>
      <c r="D74" s="13" t="n"/>
      <c r="E74" s="11" t="n"/>
    </row>
    <row r="75" ht="31" customHeight="1">
      <c r="A75" s="17" t="n"/>
      <c r="B75" s="15" t="inlineStr">
        <is>
          <t>Adjusted profit before capital allowances</t>
        </is>
      </c>
      <c r="C75" s="30">
        <f>$C$27-$C$46-$C$51-$C$45+$C$43+$C$50+$C$44+$C$47</f>
        <v/>
      </c>
      <c r="D75" s="3" t="inlineStr">
        <is>
          <t>Profit before tax, less interest, dividends and non-taxable income, plus disallowable items and loan interest.</t>
        </is>
      </c>
      <c r="E75" s="17" t="n"/>
    </row>
    <row r="76" ht="31" customHeight="1">
      <c r="A76" s="17" t="n"/>
      <c r="B76" s="15" t="inlineStr">
        <is>
          <t>Property business profit (loss) after allowances</t>
        </is>
      </c>
      <c r="C76" s="30">
        <f>$C$75-N($C$54)-N($C$55)</f>
        <v/>
      </c>
      <c r="D76" s="3" t="inlineStr">
        <is>
          <t>CT600 box 190 when a profit; a loss is set against total profits.</t>
        </is>
      </c>
      <c r="E76" s="17" t="n"/>
    </row>
    <row r="77" ht="18" customHeight="1">
      <c r="A77" s="17" t="n"/>
      <c r="B77" s="15" t="inlineStr">
        <is>
          <t>Interest received less loan interest paid</t>
        </is>
      </c>
      <c r="C77" s="30">
        <f>N($C$46)-N($C$47)</f>
        <v/>
      </c>
      <c r="D77" s="3" t="inlineStr">
        <is>
          <t>Positive: CT600 box 170. Negative: a non-trade deficit.</t>
        </is>
      </c>
      <c r="E77" s="17" t="n"/>
    </row>
    <row r="78" ht="18" customHeight="1">
      <c r="A78" s="17" t="n"/>
      <c r="B78" s="15" t="inlineStr">
        <is>
          <t>Profits before deductions</t>
        </is>
      </c>
      <c r="C78" s="30">
        <f>0+MAX(0,$C$77)+MAX(0,$C$76)+MAX(0,N($C$48))</f>
        <v/>
      </c>
      <c r="D78" s="3" t="inlineStr">
        <is>
          <t>CT600 box 235.</t>
        </is>
      </c>
      <c r="E78" s="17" t="n"/>
    </row>
    <row r="79" ht="18" customHeight="1">
      <c r="A79" s="17" t="n"/>
      <c r="B79" s="15" t="inlineStr">
        <is>
          <t>Property losses set against total profits</t>
        </is>
      </c>
      <c r="C79" s="30">
        <f>MIN($C$78,MAX(0,-$C$76)+N($C$56))</f>
        <v/>
      </c>
      <c r="D79" s="3" t="inlineStr">
        <is>
          <t>CT600 box 250.</t>
        </is>
      </c>
      <c r="E79" s="17" t="n"/>
    </row>
    <row r="80" ht="18" customHeight="1">
      <c r="A80" s="17" t="n"/>
      <c r="B80" s="15" t="inlineStr">
        <is>
          <t>Non-trade deficit of this period</t>
        </is>
      </c>
      <c r="C80" s="30">
        <f>MIN($C$78-$C$79,MAX(0,-$C$77))</f>
        <v/>
      </c>
      <c r="D80" s="3" t="inlineStr">
        <is>
          <t>CT600 box 260.</t>
        </is>
      </c>
      <c r="E80" s="17" t="n"/>
    </row>
    <row r="81" ht="18" customHeight="1">
      <c r="A81" s="17" t="n"/>
      <c r="B81" s="15" t="inlineStr">
        <is>
          <t>Non-trade deficits brought forward used</t>
        </is>
      </c>
      <c r="C81" s="30">
        <f>MIN($C$78-$C$79-$C$80,N($C$49))</f>
        <v/>
      </c>
      <c r="D81" s="3" t="inlineStr">
        <is>
          <t>CT600 box 263.</t>
        </is>
      </c>
      <c r="E81" s="17" t="n"/>
    </row>
    <row r="82" ht="18" customHeight="1">
      <c r="A82" s="17" t="n"/>
      <c r="B82" s="15" t="inlineStr">
        <is>
          <t>Profits before qualifying donations</t>
        </is>
      </c>
      <c r="C82" s="30">
        <f>$C$78-$C$79-$C$80-$C$81</f>
        <v/>
      </c>
      <c r="D82" s="3" t="inlineStr">
        <is>
          <t>CT600 box 300.</t>
        </is>
      </c>
      <c r="E82" s="17" t="n"/>
    </row>
    <row r="83" ht="18" customHeight="1">
      <c r="A83" s="17" t="n"/>
      <c r="B83" s="31" t="inlineStr">
        <is>
          <t>Taxable total profits</t>
        </is>
      </c>
      <c r="C83" s="32">
        <f>MAX(0,$C$82-MIN(MAX(0,N($C$50)),$C$82))</f>
        <v/>
      </c>
      <c r="D83" s="3" t="inlineStr">
        <is>
          <t>CT600 box 315.</t>
        </is>
      </c>
      <c r="E83" s="17" t="n"/>
    </row>
    <row r="84" ht="31" customHeight="1">
      <c r="A84" s="17" t="n"/>
      <c r="B84" s="15" t="inlineStr">
        <is>
          <t>Lower limit for this period</t>
        </is>
      </c>
      <c r="C84" s="30">
        <f>$C$70*IF(AND($C$11&lt;&gt;"",$C$12&gt;=EDATE($C$11,12)-1),1,$C$13/365)/($C$15+1)</f>
        <v/>
      </c>
      <c r="D84" s="3" t="inlineStr">
        <is>
          <t>A full 12-month period has the full limit (366 days included); a shorter one, its days/365.</t>
        </is>
      </c>
      <c r="E84" s="17" t="n"/>
    </row>
    <row r="85" ht="18" customHeight="1">
      <c r="A85" s="17" t="n"/>
      <c r="B85" s="15" t="inlineStr">
        <is>
          <t>Upper limit for this period</t>
        </is>
      </c>
      <c r="C85" s="30">
        <f>$C$71*IF(AND($C$11&lt;&gt;"",$C$12&gt;=EDATE($C$11,12)-1),1,$C$13/365)/($C$15+1)</f>
        <v/>
      </c>
      <c r="D85" s="3" t="inlineStr"/>
      <c r="E85" s="17" t="n"/>
    </row>
    <row r="86" ht="18" customHeight="1">
      <c r="A86" s="17" t="n"/>
      <c r="B86" s="15" t="inlineStr">
        <is>
          <t>Augmented profits</t>
        </is>
      </c>
      <c r="C86" s="30">
        <f>$C$83+$C$51</f>
        <v/>
      </c>
      <c r="D86" s="3" t="inlineStr"/>
      <c r="E86" s="17" t="n"/>
    </row>
    <row r="87" ht="44" customHeight="1">
      <c r="A87" s="17" t="n"/>
      <c r="B87" s="31" t="inlineStr">
        <is>
          <t>Estimated corporation tax</t>
        </is>
      </c>
      <c r="C87" s="32">
        <f>IF(AND($C$14&lt;&gt;1,$C$14&lt;&gt;""),"Calculated per period on import",IF($C$83&lt;=0,0,IF($C$12&lt;DATE(2023,4,1),$C$83*$C$68,IF($C$86&lt;=$C$84,$C$83*$C$68,$C$83*$C$69-IF($C$86&lt;$C$85,($C$85-$C$86)*$C$83/$C$86*$C$72,0)))))</f>
        <v/>
      </c>
      <c r="D87" s="3" t="inlineStr">
        <is>
          <t>Estimate for a single period within one financial year. Periods spanning 1 April, and long periods, are calculated exactly on import.</t>
        </is>
      </c>
      <c r="E87" s="17" t="n"/>
    </row>
    <row r="88" ht="18" customHeight="1">
      <c r="A88" s="17" t="n"/>
      <c r="B88" s="15" t="inlineStr">
        <is>
          <t>Property losses carried forward</t>
        </is>
      </c>
      <c r="C88" s="30">
        <f>MAX(0,-$C$76)+N($C$56)-$C$79</f>
        <v/>
      </c>
      <c r="D88" s="3" t="inlineStr">
        <is>
          <t>Available for the next period.</t>
        </is>
      </c>
      <c r="E88" s="17" t="n"/>
    </row>
    <row r="89" ht="18" customHeight="1">
      <c r="A89" s="17" t="n"/>
      <c r="B89" s="15" t="inlineStr">
        <is>
          <t>Non-trade deficits carried forward</t>
        </is>
      </c>
      <c r="C89" s="30">
        <f>MAX(0,-$C$77)-$C$80+N($C$49)-$C$81</f>
        <v/>
      </c>
      <c r="D89" s="3" t="inlineStr">
        <is>
          <t>Available for the next period.</t>
        </is>
      </c>
      <c r="E89" s="17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C28">
    <cfRule type="expression" priority="1" dxfId="0">
      <formula>ABS(C28)&gt;0.005</formula>
    </cfRule>
  </conditionalFormatting>
  <conditionalFormatting sqref="C40">
    <cfRule type="expression" priority="2" dxfId="0">
      <formula>ABS(C40)&gt;0.005</formula>
    </cfRule>
  </conditionalFormatting>
  <conditionalFormatting sqref="C13">
    <cfRule type="expression" priority="3" dxfId="0" stopIfTrue="1">
      <formula>AND($C$11&lt;&gt;"",$C$12&gt;=EDATE($C$11,18))</formula>
    </cfRule>
    <cfRule type="expression" priority="4" dxfId="1">
      <formula>AND($C$11&lt;&gt;"",$C$12&gt;=EDATE($C$11,12))</formula>
    </cfRule>
  </conditionalFormatting>
  <conditionalFormatting sqref="C14">
    <cfRule type="expression" priority="5" dxfId="0" stopIfTrue="1">
      <formula>AND($C$11&lt;&gt;"",$C$12&gt;=EDATE($C$11,18))</formula>
    </cfRule>
    <cfRule type="expression" priority="6" dxfId="1">
      <formula>AND($C$11&lt;&gt;"",$C$12&gt;=EDATE($C$11,12))</formula>
    </cfRule>
  </conditionalFormatting>
  <dataValidations count="8">
    <dataValidation sqref="C23 C24 C25 C27 C31 C32 C33 C35 C37 C38" showDropDown="0" showInputMessage="0" showErrorMessage="1" allowBlank="0" errorTitle="Amount" error="Enter an amount in pounds, e.g. 12500.50" type="decimal" operator="between">
      <formula1>-999999999</formula1>
      <formula2>999999999</formula2>
    </dataValidation>
    <dataValidation sqref="C43 C44 C45 C46 C47 C48 C49 C50 C51 C54 C55 C56 C59 C60 C61 C62 C63 C64 C65" showDropDown="0" showInputMessage="0" showErrorMessage="1" allowBlank="0" errorTitle="Amount" error="Enter a positive amount (0 or more)." type="decimal" operator="greaterThanOrEqual">
      <formula1>0</formula1>
    </dataValidation>
    <dataValidation sqref="C11 C12 C19" showDropDown="0" showInputMessage="0" showErrorMessage="1" allowBlank="0" errorTitle="Date" error="Enter a date, e.g. 31/03/2025" type="date" operator="between">
      <formula1>DATE(2015,1,1)</formula1>
      <formula2>DATE(2100,12,31)</formula2>
    </dataValidation>
    <dataValidation sqref="C15" showDropDown="0" showInputMessage="0" showErrorMessage="1" allowBlank="0" errorTitle="Number" error="Enter a whole number, 0 or more." type="whole" operator="between">
      <formula1>0</formula1>
      <formula2>100000</formula2>
    </dataValidation>
    <dataValidation sqref="C20" showDropDown="0" showInputMessage="0" showErrorMessage="1" allowBlank="0" errorTitle="Number" error="Enter a number, 0 or more (an average can be fractional, e.g. 1.5)." type="decimal" operator="between">
      <formula1>0</formula1>
      <formula2>100000</formula2>
    </dataValidation>
    <dataValidation sqref="C9" showDropDown="0" showInputMessage="0" showErrorMessage="1" allowBlank="0" errorTitle="Company number" error="Company number is 8 characters, e.g. 01234567 or SC123456." type="textLength" operator="equal">
      <formula1>8</formula1>
    </dataValidation>
    <dataValidation sqref="C10" showDropDown="0" showInputMessage="0" showErrorMessage="1" allowBlank="0" errorTitle="UTR" error="Corporation Tax UTR is 10 digits." type="textLength" operator="equal">
      <formula1>10</formula1>
    </dataValidation>
    <dataValidation sqref="C16" showDropDown="0" showInputMessage="0" showErrorMessage="1" allowBlank="1" errorTitle="Framework" error="Choose FRS105 or FRS102-1A." type="list">
      <formula1>"FRS105,FRS102-1A"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2026-10-08T07:07:26Z</dcterms:created>
  <dcterms:modified xmlns:dcterms="http://purl.org/dc/terms/" xmlns:xsi="http://www.w3.org/2001/XMLSchema-instance" xsi:type="dcterms:W3CDTF">2026-10-08T07:07:27Z</dcterms:modified>
</cp:coreProperties>
</file>